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1640" windowWidth="24140" windowHeight="15000" activeTab="0"/>
  </bookViews>
  <sheets>
    <sheet name="Original" sheetId="1" r:id="rId1"/>
    <sheet name="Sheet3" sheetId="2" r:id="rId2"/>
  </sheets>
  <definedNames>
    <definedName name="_xlnm.Print_Area" localSheetId="0">'Original'!$A$1:$I$38</definedName>
  </definedNames>
  <calcPr fullCalcOnLoad="1"/>
</workbook>
</file>

<file path=xl/sharedStrings.xml><?xml version="1.0" encoding="utf-8"?>
<sst xmlns="http://schemas.openxmlformats.org/spreadsheetml/2006/main" count="38" uniqueCount="33">
  <si>
    <t>Year 1</t>
  </si>
  <si>
    <t>Year 2</t>
  </si>
  <si>
    <t>Budgeted</t>
  </si>
  <si>
    <t>Expended</t>
  </si>
  <si>
    <t>Remaining</t>
  </si>
  <si>
    <t>Salaries</t>
  </si>
  <si>
    <t xml:space="preserve">Total Salaries    </t>
  </si>
  <si>
    <t>Materials and Supplies</t>
  </si>
  <si>
    <t xml:space="preserve">Total Materials and Supplies    </t>
  </si>
  <si>
    <t>Purchased Services</t>
  </si>
  <si>
    <t xml:space="preserve">Total Purchased Services    </t>
  </si>
  <si>
    <t>Travel</t>
  </si>
  <si>
    <t xml:space="preserve">Total Direct Costs    </t>
  </si>
  <si>
    <t>Modified Direct Costs</t>
  </si>
  <si>
    <t>Total Direct Costs</t>
  </si>
  <si>
    <t xml:space="preserve">Modified Total Direct Costs (MTDC)    </t>
  </si>
  <si>
    <t xml:space="preserve">TOTAL    </t>
  </si>
  <si>
    <t>Total Due</t>
  </si>
  <si>
    <t>UNAVCO, Inc.</t>
  </si>
  <si>
    <t>Estimated</t>
  </si>
  <si>
    <t>Cost</t>
  </si>
  <si>
    <t>Notes:</t>
  </si>
  <si>
    <t xml:space="preserve">Full Benefits (53.25% for FY 2007)    </t>
  </si>
  <si>
    <t>10/1/2007 to 9/30/2010</t>
  </si>
  <si>
    <t>Software Engineer (50%)</t>
  </si>
  <si>
    <t>Archivist (25%)</t>
  </si>
  <si>
    <t>Domestic (1 trip, 1 traveler, Fairbanks)</t>
  </si>
  <si>
    <t>UNAVCO Indirect Rate (Note 1)</t>
  </si>
  <si>
    <t>1.  The UNAVCO On-Site Indirect rate is estimated as  11% for FY 2008, 15% for FY2009, 15% for FY2010</t>
  </si>
  <si>
    <t xml:space="preserve">DRAFT 20070220  WInSAR Archiving and Development Budget </t>
  </si>
  <si>
    <t>Scenes purchase (outside of GeoEarthScope areas)</t>
  </si>
  <si>
    <t xml:space="preserve">Foreign (1 trip, 1 traveler, ESA, Frascatti, Italy)    </t>
  </si>
  <si>
    <t xml:space="preserve">Foreign (1 trip, 1 traveler, JAXA, Tsukuba, Japan)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</si>
</sst>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0_);_(* \(#,##0.00000\);_(* &quot;-&quot;?????_);_(@_)"/>
    <numFmt numFmtId="166" formatCode="_(* #,##0.000000_);_(* \(#,##0.000000\);_(* &quot;-&quot;??????_);_(@_)"/>
    <numFmt numFmtId="167" formatCode="_(* #,##0.0000000_);_(* \(#,##0.0000000\);_(* &quot;-&quot;???????_);_(@_)"/>
    <numFmt numFmtId="168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43" fontId="0" fillId="0" borderId="7" xfId="0" applyNumberFormat="1" applyBorder="1" applyAlignment="1">
      <alignment/>
    </xf>
    <xf numFmtId="0" fontId="1" fillId="0" borderId="6" xfId="0" applyFont="1" applyBorder="1" applyAlignment="1">
      <alignment horizontal="right"/>
    </xf>
    <xf numFmtId="4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43" fontId="1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43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43" fontId="1" fillId="0" borderId="10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64.7109375" style="0" customWidth="1"/>
    <col min="2" max="5" width="11.140625" style="0" hidden="1" customWidth="1"/>
    <col min="6" max="6" width="13.00390625" style="0" hidden="1" customWidth="1"/>
    <col min="7" max="9" width="15.7109375" style="0" customWidth="1"/>
    <col min="10" max="16384" width="8.8515625" style="0" customWidth="1"/>
  </cols>
  <sheetData>
    <row r="1" spans="1:9" ht="61.5" customHeight="1" thickBot="1">
      <c r="A1" s="30" t="s">
        <v>29</v>
      </c>
      <c r="B1" s="31"/>
      <c r="C1" s="31"/>
      <c r="D1" s="31"/>
      <c r="E1" s="31"/>
      <c r="F1" s="31"/>
      <c r="G1" s="31"/>
      <c r="H1" s="31"/>
      <c r="I1" s="32"/>
    </row>
    <row r="2" spans="1:9" ht="12.75" thickBot="1">
      <c r="A2" s="2"/>
      <c r="B2" s="3"/>
      <c r="C2" s="3"/>
      <c r="D2" s="3"/>
      <c r="E2" s="3"/>
      <c r="F2" s="3"/>
      <c r="G2" s="27"/>
      <c r="H2" s="4"/>
      <c r="I2" s="4"/>
    </row>
    <row r="3" spans="1:9" ht="12.75" thickBot="1">
      <c r="A3" s="18" t="s">
        <v>23</v>
      </c>
      <c r="B3" s="19"/>
      <c r="C3" s="19"/>
      <c r="D3" s="19"/>
      <c r="E3" s="19"/>
      <c r="F3" s="19"/>
      <c r="G3" s="28">
        <v>2008</v>
      </c>
      <c r="H3" s="26">
        <v>2009</v>
      </c>
      <c r="I3" s="26">
        <v>2010</v>
      </c>
    </row>
    <row r="4" spans="1:9" ht="12">
      <c r="A4" s="5"/>
      <c r="B4" s="29" t="s">
        <v>0</v>
      </c>
      <c r="C4" s="29"/>
      <c r="D4" s="29"/>
      <c r="E4" s="6" t="s">
        <v>1</v>
      </c>
      <c r="F4" s="6" t="s">
        <v>17</v>
      </c>
      <c r="G4" s="25" t="s">
        <v>19</v>
      </c>
      <c r="H4" s="25" t="s">
        <v>19</v>
      </c>
      <c r="I4" s="25" t="s">
        <v>19</v>
      </c>
    </row>
    <row r="5" spans="1:9" ht="12">
      <c r="A5" s="7"/>
      <c r="B5" s="8" t="s">
        <v>2</v>
      </c>
      <c r="C5" s="8" t="s">
        <v>3</v>
      </c>
      <c r="D5" s="8" t="s">
        <v>4</v>
      </c>
      <c r="E5" s="8" t="s">
        <v>2</v>
      </c>
      <c r="F5" s="8" t="s">
        <v>18</v>
      </c>
      <c r="G5" s="24" t="s">
        <v>20</v>
      </c>
      <c r="H5" s="24" t="s">
        <v>20</v>
      </c>
      <c r="I5" s="24" t="s">
        <v>20</v>
      </c>
    </row>
    <row r="6" spans="1:9" ht="12">
      <c r="A6" s="9" t="s">
        <v>5</v>
      </c>
      <c r="B6" s="10"/>
      <c r="C6" s="10"/>
      <c r="D6" s="10"/>
      <c r="E6" s="10"/>
      <c r="F6" s="10"/>
      <c r="G6" s="17"/>
      <c r="H6" s="17"/>
      <c r="I6" s="17"/>
    </row>
    <row r="7" spans="1:9" ht="12">
      <c r="A7" s="7" t="s">
        <v>24</v>
      </c>
      <c r="B7" s="11"/>
      <c r="C7" s="11"/>
      <c r="D7" s="11"/>
      <c r="E7" s="11"/>
      <c r="F7" s="11"/>
      <c r="G7" s="17">
        <v>30000</v>
      </c>
      <c r="H7" s="17">
        <v>30900</v>
      </c>
      <c r="I7" s="17">
        <v>0</v>
      </c>
    </row>
    <row r="8" spans="1:9" ht="12">
      <c r="A8" s="7" t="s">
        <v>25</v>
      </c>
      <c r="B8" s="11"/>
      <c r="C8" s="11"/>
      <c r="D8" s="11"/>
      <c r="E8" s="11"/>
      <c r="F8" s="11"/>
      <c r="G8" s="17">
        <v>10000</v>
      </c>
      <c r="H8" s="17">
        <v>10300</v>
      </c>
      <c r="I8" s="17">
        <v>10609</v>
      </c>
    </row>
    <row r="9" spans="1:9" ht="12">
      <c r="A9" s="7"/>
      <c r="B9" s="11"/>
      <c r="C9" s="11"/>
      <c r="D9" s="11"/>
      <c r="E9" s="11"/>
      <c r="F9" s="11"/>
      <c r="G9" s="17"/>
      <c r="H9" s="17"/>
      <c r="I9" s="17"/>
    </row>
    <row r="10" spans="1:9" ht="12">
      <c r="A10" s="7"/>
      <c r="B10" s="11"/>
      <c r="C10" s="11"/>
      <c r="D10" s="11"/>
      <c r="E10" s="11"/>
      <c r="F10" s="11"/>
      <c r="G10" s="17"/>
      <c r="H10" s="17"/>
      <c r="I10" s="17"/>
    </row>
    <row r="11" spans="1:9" ht="12">
      <c r="A11" s="12" t="s">
        <v>6</v>
      </c>
      <c r="B11" s="13">
        <f>SUM(B7:B8)</f>
        <v>0</v>
      </c>
      <c r="C11" s="13">
        <v>21546.88</v>
      </c>
      <c r="D11" s="13">
        <f>B11-C11</f>
        <v>-21546.88</v>
      </c>
      <c r="E11" s="13">
        <f>SUM(E7:E8)</f>
        <v>0</v>
      </c>
      <c r="F11" s="13">
        <f>D11+E11</f>
        <v>-21546.88</v>
      </c>
      <c r="G11" s="22">
        <f>SUM(G7:G10)</f>
        <v>40000</v>
      </c>
      <c r="H11" s="22">
        <f>SUM(H7:H10)</f>
        <v>41200</v>
      </c>
      <c r="I11" s="22">
        <f>SUM(I7:I10)</f>
        <v>10609</v>
      </c>
    </row>
    <row r="12" spans="1:9" ht="12">
      <c r="A12" s="7"/>
      <c r="B12" s="11"/>
      <c r="C12" s="11"/>
      <c r="D12" s="11"/>
      <c r="E12" s="11"/>
      <c r="F12" s="11"/>
      <c r="G12" s="17"/>
      <c r="H12" s="17"/>
      <c r="I12" s="17"/>
    </row>
    <row r="13" spans="1:9" ht="12">
      <c r="A13" s="12" t="s">
        <v>22</v>
      </c>
      <c r="B13" s="13">
        <v>18006</v>
      </c>
      <c r="C13" s="13">
        <v>10859.63</v>
      </c>
      <c r="D13" s="13">
        <f>B13-C13</f>
        <v>7146.370000000001</v>
      </c>
      <c r="E13" s="13">
        <v>18557</v>
      </c>
      <c r="F13" s="13">
        <f>D13+E13</f>
        <v>25703.370000000003</v>
      </c>
      <c r="G13" s="22">
        <f>ROUND(G11*0.5325,0)</f>
        <v>21300</v>
      </c>
      <c r="H13" s="22">
        <f>ROUND(H11*0.5325,0)</f>
        <v>21939</v>
      </c>
      <c r="I13" s="22">
        <f>ROUND(I11*0.5325,0)</f>
        <v>5649</v>
      </c>
    </row>
    <row r="14" spans="1:9" ht="12">
      <c r="A14" s="7"/>
      <c r="B14" s="11"/>
      <c r="C14" s="11"/>
      <c r="D14" s="11"/>
      <c r="E14" s="11"/>
      <c r="F14" s="11"/>
      <c r="G14" s="17"/>
      <c r="H14" s="17"/>
      <c r="I14" s="17"/>
    </row>
    <row r="15" spans="1:9" ht="12">
      <c r="A15" s="9" t="s">
        <v>7</v>
      </c>
      <c r="B15" s="11"/>
      <c r="C15" s="11"/>
      <c r="D15" s="11"/>
      <c r="E15" s="11"/>
      <c r="F15" s="11"/>
      <c r="G15" s="17"/>
      <c r="H15" s="17"/>
      <c r="I15" s="17"/>
    </row>
    <row r="16" spans="1:9" ht="12">
      <c r="A16" s="12" t="s">
        <v>8</v>
      </c>
      <c r="B16" s="13" t="e">
        <f>SUM(#REF!)</f>
        <v>#REF!</v>
      </c>
      <c r="C16" s="13">
        <v>9036.12</v>
      </c>
      <c r="D16" s="13" t="e">
        <f>B16-C16</f>
        <v>#REF!</v>
      </c>
      <c r="E16" s="13" t="e">
        <f>SUM(#REF!)</f>
        <v>#REF!</v>
      </c>
      <c r="F16" s="13" t="e">
        <f>D16+E16</f>
        <v>#REF!</v>
      </c>
      <c r="G16" s="17">
        <v>0</v>
      </c>
      <c r="H16" s="17">
        <v>0</v>
      </c>
      <c r="I16" s="17">
        <v>0</v>
      </c>
    </row>
    <row r="17" spans="1:9" ht="12">
      <c r="A17" s="7"/>
      <c r="B17" s="11"/>
      <c r="C17" s="11"/>
      <c r="D17" s="11"/>
      <c r="E17" s="11"/>
      <c r="F17" s="11"/>
      <c r="G17" s="17"/>
      <c r="H17" s="17"/>
      <c r="I17" s="17"/>
    </row>
    <row r="18" spans="1:9" ht="12">
      <c r="A18" s="9" t="s">
        <v>9</v>
      </c>
      <c r="B18" s="11"/>
      <c r="C18" s="11"/>
      <c r="D18" s="11"/>
      <c r="E18" s="11"/>
      <c r="F18" s="11"/>
      <c r="G18" s="17"/>
      <c r="H18" s="17"/>
      <c r="I18" s="17"/>
    </row>
    <row r="19" spans="1:9" ht="12">
      <c r="A19" s="16" t="s">
        <v>30</v>
      </c>
      <c r="B19" s="11"/>
      <c r="C19" s="11"/>
      <c r="D19" s="11"/>
      <c r="E19" s="11"/>
      <c r="F19" s="11"/>
      <c r="G19" s="17">
        <v>72000</v>
      </c>
      <c r="H19" s="17">
        <v>67000</v>
      </c>
      <c r="I19" s="17">
        <v>114000</v>
      </c>
    </row>
    <row r="20" spans="1:9" ht="12">
      <c r="A20" s="12" t="s">
        <v>10</v>
      </c>
      <c r="B20" s="13" t="e">
        <f>SUM(#REF!)</f>
        <v>#REF!</v>
      </c>
      <c r="C20" s="13">
        <v>2738.29</v>
      </c>
      <c r="D20" s="13" t="e">
        <f>B20-C20</f>
        <v>#REF!</v>
      </c>
      <c r="E20" s="13" t="e">
        <f>SUM(#REF!)</f>
        <v>#REF!</v>
      </c>
      <c r="F20" s="13" t="e">
        <f>D20+E20</f>
        <v>#REF!</v>
      </c>
      <c r="G20" s="22">
        <f>SUM(G19:G19)</f>
        <v>72000</v>
      </c>
      <c r="H20" s="22">
        <f>SUM(H19:H19)</f>
        <v>67000</v>
      </c>
      <c r="I20" s="22">
        <f>SUM(I19:I19)</f>
        <v>114000</v>
      </c>
    </row>
    <row r="21" spans="1:9" ht="12">
      <c r="A21" s="7"/>
      <c r="B21" s="11"/>
      <c r="C21" s="11"/>
      <c r="D21" s="11"/>
      <c r="E21" s="11"/>
      <c r="F21" s="11"/>
      <c r="G21" s="17"/>
      <c r="H21" s="17"/>
      <c r="I21" s="17"/>
    </row>
    <row r="22" spans="1:9" ht="12">
      <c r="A22" s="9" t="s">
        <v>11</v>
      </c>
      <c r="B22" s="11"/>
      <c r="C22" s="11"/>
      <c r="D22" s="11"/>
      <c r="E22" s="11"/>
      <c r="F22" s="11"/>
      <c r="G22" s="17"/>
      <c r="H22" s="17"/>
      <c r="I22" s="17"/>
    </row>
    <row r="23" spans="1:9" ht="12">
      <c r="A23" s="7" t="s">
        <v>26</v>
      </c>
      <c r="B23" s="11">
        <v>1500</v>
      </c>
      <c r="C23" s="11"/>
      <c r="D23" s="11"/>
      <c r="E23" s="11">
        <v>1000</v>
      </c>
      <c r="F23" s="11"/>
      <c r="G23" s="17">
        <v>1500</v>
      </c>
      <c r="H23" s="17">
        <v>0</v>
      </c>
      <c r="I23" s="17">
        <v>0</v>
      </c>
    </row>
    <row r="24" spans="1:9" ht="12">
      <c r="A24" s="12" t="s">
        <v>31</v>
      </c>
      <c r="B24" s="11"/>
      <c r="C24" s="11"/>
      <c r="D24" s="11"/>
      <c r="E24" s="11"/>
      <c r="F24" s="11"/>
      <c r="G24" s="22"/>
      <c r="H24" s="17">
        <v>1500</v>
      </c>
      <c r="I24" s="17">
        <f>SUM(I22:I23)</f>
        <v>0</v>
      </c>
    </row>
    <row r="25" spans="1:9" ht="12">
      <c r="A25" s="12" t="s">
        <v>32</v>
      </c>
      <c r="B25" s="13">
        <f>SUM(B23)</f>
        <v>1500</v>
      </c>
      <c r="C25" s="13">
        <v>4678.17</v>
      </c>
      <c r="D25" s="13">
        <f>B25-C25</f>
        <v>-3178.17</v>
      </c>
      <c r="E25" s="13">
        <f>SUM(E23)</f>
        <v>1000</v>
      </c>
      <c r="F25" s="13">
        <f>D25+E25</f>
        <v>-2178.17</v>
      </c>
      <c r="G25" s="17"/>
      <c r="H25" s="17"/>
      <c r="I25" s="17"/>
    </row>
    <row r="26" spans="1:9" ht="12">
      <c r="A26" s="12"/>
      <c r="B26" s="11"/>
      <c r="C26" s="11"/>
      <c r="D26" s="11"/>
      <c r="E26" s="11"/>
      <c r="F26" s="11"/>
      <c r="G26" s="17"/>
      <c r="H26" s="17"/>
      <c r="I26" s="17"/>
    </row>
    <row r="27" spans="1:9" ht="12">
      <c r="A27" s="12" t="s">
        <v>12</v>
      </c>
      <c r="B27" s="13" t="e">
        <f>B25+B20+B16+B13+B11</f>
        <v>#REF!</v>
      </c>
      <c r="C27" s="13">
        <f>C25+C20+C16+C13+C11</f>
        <v>48859.09</v>
      </c>
      <c r="D27" s="13" t="e">
        <f>B27-C27</f>
        <v>#REF!</v>
      </c>
      <c r="E27" s="13" t="e">
        <f>E25+E20+E16+E13+E11</f>
        <v>#REF!</v>
      </c>
      <c r="F27" s="13" t="e">
        <f>D27+E27</f>
        <v>#REF!</v>
      </c>
      <c r="G27" s="22">
        <f>G11+G13+G20+G24</f>
        <v>133300</v>
      </c>
      <c r="H27" s="22">
        <f>H11+H13+H20+H24</f>
        <v>131639</v>
      </c>
      <c r="I27" s="22">
        <f>I11+I13+I20+I24</f>
        <v>130258</v>
      </c>
    </row>
    <row r="28" spans="1:9" ht="12">
      <c r="A28" s="9" t="s">
        <v>13</v>
      </c>
      <c r="B28" s="11"/>
      <c r="C28" s="11"/>
      <c r="D28" s="11"/>
      <c r="E28" s="11"/>
      <c r="F28" s="11"/>
      <c r="G28" s="17"/>
      <c r="H28" s="17"/>
      <c r="I28" s="17"/>
    </row>
    <row r="29" spans="1:9" ht="12">
      <c r="A29" s="7" t="s">
        <v>14</v>
      </c>
      <c r="B29" s="11"/>
      <c r="C29" s="11"/>
      <c r="D29" s="11"/>
      <c r="E29" s="11"/>
      <c r="F29" s="11"/>
      <c r="G29" s="17">
        <f>G27</f>
        <v>133300</v>
      </c>
      <c r="H29" s="17">
        <f>H27</f>
        <v>131639</v>
      </c>
      <c r="I29" s="17">
        <f>I27</f>
        <v>130258</v>
      </c>
    </row>
    <row r="30" spans="1:9" ht="12">
      <c r="A30" s="12" t="s">
        <v>15</v>
      </c>
      <c r="B30" s="11">
        <v>0</v>
      </c>
      <c r="C30" s="11">
        <v>0</v>
      </c>
      <c r="D30" s="11">
        <v>0</v>
      </c>
      <c r="E30" s="11">
        <v>0</v>
      </c>
      <c r="F30" s="11"/>
      <c r="G30" s="22">
        <f>SUM(G29:G29)</f>
        <v>133300</v>
      </c>
      <c r="H30" s="22">
        <f>SUM(H29:H29)</f>
        <v>131639</v>
      </c>
      <c r="I30" s="22">
        <f>SUM(I29:I29)</f>
        <v>130258</v>
      </c>
    </row>
    <row r="31" spans="1:9" ht="12">
      <c r="A31" s="7"/>
      <c r="B31" s="13">
        <f>SUM(B30:B30)</f>
        <v>0</v>
      </c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D31+E31</f>
        <v>0</v>
      </c>
      <c r="G31" s="17"/>
      <c r="H31" s="17"/>
      <c r="I31" s="17"/>
    </row>
    <row r="32" spans="1:9" ht="12">
      <c r="A32" s="7" t="s">
        <v>27</v>
      </c>
      <c r="B32" s="11"/>
      <c r="C32" s="11"/>
      <c r="D32" s="11"/>
      <c r="E32" s="11"/>
      <c r="F32" s="11"/>
      <c r="G32" s="17">
        <f>G30*0.11</f>
        <v>14663</v>
      </c>
      <c r="H32" s="17">
        <f>H30*0.15</f>
        <v>19745.85</v>
      </c>
      <c r="I32" s="17">
        <f>I30*0.15</f>
        <v>19538.7</v>
      </c>
    </row>
    <row r="33" spans="1:9" ht="12">
      <c r="A33" s="7"/>
      <c r="B33" s="11">
        <v>18641</v>
      </c>
      <c r="C33" s="11">
        <v>15146.31</v>
      </c>
      <c r="D33" s="11">
        <f>B33-C33</f>
        <v>3494.6900000000005</v>
      </c>
      <c r="E33" s="11">
        <v>19151</v>
      </c>
      <c r="F33" s="11">
        <f>D33+E33</f>
        <v>22645.690000000002</v>
      </c>
      <c r="G33" s="17"/>
      <c r="H33" s="17"/>
      <c r="I33" s="17"/>
    </row>
    <row r="34" spans="1:9" ht="12">
      <c r="A34" s="7"/>
      <c r="B34" s="11"/>
      <c r="C34" s="11"/>
      <c r="D34" s="11"/>
      <c r="E34" s="11"/>
      <c r="F34" s="11"/>
      <c r="G34" s="17"/>
      <c r="H34" s="17"/>
      <c r="I34" s="17"/>
    </row>
    <row r="35" spans="1:9" ht="12.75" thickBot="1">
      <c r="A35" s="14" t="s">
        <v>16</v>
      </c>
      <c r="B35" s="11"/>
      <c r="C35" s="11"/>
      <c r="D35" s="11"/>
      <c r="E35" s="11"/>
      <c r="F35" s="11"/>
      <c r="G35" s="23">
        <f>G30+G32</f>
        <v>147963</v>
      </c>
      <c r="H35" s="23">
        <f>H30+H32</f>
        <v>151384.85</v>
      </c>
      <c r="I35" s="23">
        <f>I30+I32</f>
        <v>149796.7</v>
      </c>
    </row>
    <row r="36" spans="2:9" ht="12.75" thickBot="1">
      <c r="B36" s="15">
        <f>B31+B33</f>
        <v>18641</v>
      </c>
      <c r="C36" s="15">
        <f>C31+C33</f>
        <v>15146.31</v>
      </c>
      <c r="D36" s="15">
        <f>B36-C36</f>
        <v>3494.6900000000005</v>
      </c>
      <c r="E36" s="15">
        <f>E31+E33</f>
        <v>19151</v>
      </c>
      <c r="F36" s="20">
        <f>D36+E36</f>
        <v>22645.690000000002</v>
      </c>
      <c r="G36" s="21"/>
      <c r="H36" s="21"/>
      <c r="I36" s="21"/>
    </row>
    <row r="37" ht="12">
      <c r="A37" t="s">
        <v>21</v>
      </c>
    </row>
    <row r="38" ht="12">
      <c r="A38" t="s">
        <v>28</v>
      </c>
    </row>
    <row r="39" ht="12">
      <c r="A39" s="1"/>
    </row>
  </sheetData>
  <mergeCells count="2">
    <mergeCell ref="B4:D4"/>
    <mergeCell ref="A1:I1"/>
  </mergeCells>
  <printOptions horizontalCentered="1"/>
  <pageMargins left="0.75" right="0.75" top="1.37" bottom="1" header="0.5" footer="0.5"/>
  <pageSetup horizontalDpi="300" verticalDpi="3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</dc:creator>
  <cp:keywords/>
  <dc:description/>
  <cp:lastModifiedBy>IGPP SIO</cp:lastModifiedBy>
  <cp:lastPrinted>2007-02-20T21:35:29Z</cp:lastPrinted>
  <dcterms:created xsi:type="dcterms:W3CDTF">2003-10-29T21:34:27Z</dcterms:created>
  <dcterms:modified xsi:type="dcterms:W3CDTF">2007-02-20T23:17:48Z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-1020618890</vt:i4>
  </property>
  <property fmtid="{D5CDD505-2E9C-101B-9397-08002B2CF9AE}" pid="3" name="_EmailSubject">
    <vt:lpwstr>Budget Template</vt:lpwstr>
  </property>
  <property fmtid="{D5CDD505-2E9C-101B-9397-08002B2CF9AE}" pid="4" name="_AuthorEmail">
    <vt:lpwstr>katie@unavco.org</vt:lpwstr>
  </property>
  <property fmtid="{D5CDD505-2E9C-101B-9397-08002B2CF9AE}" pid="5" name="_AuthorEmailDisplayName">
    <vt:lpwstr>Katie Chick</vt:lpwstr>
  </property>
  <property fmtid="{D5CDD505-2E9C-101B-9397-08002B2CF9AE}" pid="6" name="_ReviewingToolsShownOnce">
    <vt:lpwstr/>
  </property>
</Properties>
</file>